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Vojta\Desktop\UPF25\"/>
    </mc:Choice>
  </mc:AlternateContent>
  <xr:revisionPtr revIDLastSave="0" documentId="13_ncr:1_{A834419E-7A7B-4DEB-8D41-707861961F75}" xr6:coauthVersionLast="47" xr6:coauthVersionMax="47" xr10:uidLastSave="{00000000-0000-0000-0000-000000000000}"/>
  <bookViews>
    <workbookView xWindow="-120" yWindow="-120" windowWidth="29040" windowHeight="15840" xr2:uid="{A6C41FF5-8866-4E9A-92F3-4C765DD0D62B}"/>
  </bookViews>
  <sheets>
    <sheet name="Sheet1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45" i="1" l="1"/>
  <c r="K45" i="1"/>
  <c r="H44" i="1"/>
  <c r="K43" i="1"/>
  <c r="L43" i="1"/>
  <c r="F42" i="1"/>
  <c r="G42" i="1"/>
  <c r="H42" i="1"/>
  <c r="I42" i="1"/>
  <c r="E42" i="1"/>
  <c r="E45" i="1"/>
  <c r="F45" i="1"/>
  <c r="G45" i="1"/>
  <c r="H45" i="1"/>
  <c r="I45" i="1"/>
  <c r="E46" i="1"/>
  <c r="F46" i="1"/>
  <c r="G46" i="1"/>
  <c r="H46" i="1"/>
  <c r="I46" i="1"/>
  <c r="E47" i="1"/>
  <c r="F47" i="1"/>
  <c r="G47" i="1"/>
  <c r="H47" i="1"/>
  <c r="I47" i="1"/>
  <c r="E48" i="1"/>
  <c r="F48" i="1"/>
  <c r="G48" i="1"/>
  <c r="H48" i="1"/>
  <c r="I48" i="1"/>
  <c r="E49" i="1"/>
  <c r="F49" i="1"/>
  <c r="G49" i="1"/>
  <c r="H49" i="1"/>
  <c r="I49" i="1"/>
  <c r="E50" i="1"/>
  <c r="F50" i="1"/>
  <c r="G50" i="1"/>
  <c r="H50" i="1"/>
  <c r="I50" i="1"/>
  <c r="E51" i="1"/>
  <c r="F51" i="1"/>
  <c r="G51" i="1"/>
  <c r="H51" i="1"/>
  <c r="I51" i="1"/>
  <c r="E52" i="1"/>
  <c r="F52" i="1"/>
  <c r="G52" i="1"/>
  <c r="H52" i="1"/>
  <c r="I52" i="1"/>
  <c r="E53" i="1"/>
  <c r="F53" i="1"/>
  <c r="G53" i="1"/>
  <c r="H53" i="1"/>
  <c r="I53" i="1"/>
  <c r="I44" i="1"/>
  <c r="G44" i="1"/>
  <c r="F44" i="1"/>
  <c r="E44" i="1"/>
  <c r="E28" i="1" l="1" a="1"/>
  <c r="E28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<sst xmlns="http://schemas.openxmlformats.org/spreadsheetml/2006/main" count="27" uniqueCount="27">
  <si>
    <t>veličina x</t>
  </si>
  <si>
    <t>veličina y</t>
  </si>
  <si>
    <t>nejistota y</t>
  </si>
  <si>
    <t>1) "Add trendline"</t>
  </si>
  <si>
    <t>Nejjednodušší možnost, jak přidat nějakou interpolaci v Excelu.</t>
  </si>
  <si>
    <t>Je bohužel zcela nedostatečná:</t>
  </si>
  <si>
    <t>1. Nezohledňuje nejistoty (chybové úsečky) ve fitu.</t>
  </si>
  <si>
    <t>2) funkce "LINEST"</t>
  </si>
  <si>
    <t>2. Nepočítá nejistoty parametrů fitu, tj. dozvíme se hodnotu směrnice (slope) a průsečíku s osou (intercept), ale už ne jejich nejistoty.</t>
  </si>
  <si>
    <t xml:space="preserve">  &lt;-- jejich nejistoty</t>
  </si>
  <si>
    <t xml:space="preserve">  &lt;-- hodnoty parametrů</t>
  </si>
  <si>
    <t>Vidíme, že hodnoty parametrů jsou stejné jako v předchozím případě. Navíc ale máme jejich nejistoty. Stále nijak nevyužíváme nejistoty!</t>
  </si>
  <si>
    <t>3) pokročilejší funkce</t>
  </si>
  <si>
    <t>Lze použít řešitele (SOLVER), vhodný add-in pro Excel (např. StatPlus), apod.</t>
  </si>
  <si>
    <t>Nabízí se ale otázka, zda už pak opravdu není lepší použít rovnou nějaký nástroj, který umí to, co potřebujeme.</t>
  </si>
  <si>
    <t>4) problém lze řešit "ručně" podle definice metody nejmenších čtverců</t>
  </si>
  <si>
    <t>metoda nejmenších čtverců</t>
  </si>
  <si>
    <t>&lt;1&gt;</t>
  </si>
  <si>
    <t>&lt;x&gt;</t>
  </si>
  <si>
    <t>&lt;y&gt;</t>
  </si>
  <si>
    <t>&lt;x2&gt;</t>
  </si>
  <si>
    <t>&lt;xy&gt;</t>
  </si>
  <si>
    <t>Z podmínek pro minimum chi^2 lze odvodit vztahy pro parametry a, b:</t>
  </si>
  <si>
    <t>a</t>
  </si>
  <si>
    <t>b</t>
  </si>
  <si>
    <t>… a jejich nejistoty:</t>
  </si>
  <si>
    <t>To už je ale fakt lepší použít software, kde je tohle naprogramované….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</si>
</sst>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Aptos Narrow"/>
      <family val="2"/>
      <scheme val="minor"/>
    </font>
    <font>
      <b/>
      <sz val="16"/>
      <color rgb="FFFF0000"/>
      <name val="Aptos Narrow"/>
      <family val="2"/>
      <scheme val="minor"/>
    </font>
    <font>
      <sz val="14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1" fillId="0" borderId="0" xfId="0" applyFont="1"/>
    <xf numFmtId="0" fontId="2" fillId="0" borderId="0" xfId="0" applyFont="1"/>
    <xf numFmtId="49" fontId="2" fillId="0" borderId="0" xfId="0" applyNumberFormat="1" applyFont="1" applyAlignment="1">
      <alignment wrapText="1"/>
    </xf>
    <xf numFmtId="49" fontId="2" fillId="0" borderId="0" xfId="0" applyNumberFormat="1" applyFont="1" applyAlignment="1">
      <alignment vertical="top" wrapText="1"/>
    </xf>
    <xf numFmtId="0" fontId="0" fillId="0" borderId="0" xfId="0" applyAlignment="1">
      <alignment vertical="top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Sheet1!$B$1</c:f>
              <c:strCache>
                <c:ptCount val="1"/>
                <c:pt idx="0">
                  <c:v>veličina y</c:v>
                </c:pt>
              </c:strCache>
            </c:strRef>
          </c:tx>
          <c:spPr>
            <a:ln w="38100" cap="rnd">
              <a:noFill/>
              <a:round/>
            </a:ln>
            <a:effectLst/>
          </c:spPr>
          <c:marker>
            <c:symbol val="square"/>
            <c:size val="8"/>
            <c:spPr>
              <a:solidFill>
                <a:schemeClr val="tx1"/>
              </a:solidFill>
              <a:ln w="9525">
                <a:solidFill>
                  <a:schemeClr val="tx1"/>
                </a:solidFill>
              </a:ln>
              <a:effectLst/>
            </c:spPr>
          </c:marker>
          <c:trendline>
            <c:name>fit přímkou</c:nam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0.30573572371250202"/>
                  <c:y val="3.4256038576544898E-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14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errBars>
            <c:errDir val="x"/>
            <c:errBarType val="both"/>
            <c:errValType val="stdErr"/>
            <c:noEndCap val="0"/>
            <c:spPr>
              <a:noFill/>
              <a:ln w="9525" cap="flat" cmpd="sng" algn="ctr">
                <a:noFill/>
                <a:round/>
              </a:ln>
              <a:effectLst/>
            </c:spPr>
          </c:errBars>
          <c:errBars>
            <c:errDir val="y"/>
            <c:errBarType val="both"/>
            <c:errValType val="cust"/>
            <c:noEndCap val="0"/>
            <c:plus>
              <c:numRef>
                <c:f>Sheet1!$C$2:$C$11</c:f>
                <c:numCache>
                  <c:formatCode>General</c:formatCode>
                  <c:ptCount val="10"/>
                  <c:pt idx="0">
                    <c:v>0.02</c:v>
                  </c:pt>
                  <c:pt idx="1">
                    <c:v>0.01</c:v>
                  </c:pt>
                  <c:pt idx="2">
                    <c:v>0.01</c:v>
                  </c:pt>
                  <c:pt idx="3">
                    <c:v>0.02</c:v>
                  </c:pt>
                  <c:pt idx="4">
                    <c:v>0.02</c:v>
                  </c:pt>
                  <c:pt idx="5">
                    <c:v>0.01</c:v>
                  </c:pt>
                  <c:pt idx="6">
                    <c:v>0.02</c:v>
                  </c:pt>
                  <c:pt idx="7">
                    <c:v>0.01</c:v>
                  </c:pt>
                  <c:pt idx="8">
                    <c:v>0.02</c:v>
                  </c:pt>
                  <c:pt idx="9">
                    <c:v>0.01</c:v>
                  </c:pt>
                </c:numCache>
              </c:numRef>
            </c:plus>
            <c:minus>
              <c:numRef>
                <c:f>Sheet1!$C$2:$C$11</c:f>
                <c:numCache>
                  <c:formatCode>General</c:formatCode>
                  <c:ptCount val="10"/>
                  <c:pt idx="0">
                    <c:v>0.02</c:v>
                  </c:pt>
                  <c:pt idx="1">
                    <c:v>0.01</c:v>
                  </c:pt>
                  <c:pt idx="2">
                    <c:v>0.01</c:v>
                  </c:pt>
                  <c:pt idx="3">
                    <c:v>0.02</c:v>
                  </c:pt>
                  <c:pt idx="4">
                    <c:v>0.02</c:v>
                  </c:pt>
                  <c:pt idx="5">
                    <c:v>0.01</c:v>
                  </c:pt>
                  <c:pt idx="6">
                    <c:v>0.02</c:v>
                  </c:pt>
                  <c:pt idx="7">
                    <c:v>0.01</c:v>
                  </c:pt>
                  <c:pt idx="8">
                    <c:v>0.02</c:v>
                  </c:pt>
                  <c:pt idx="9">
                    <c:v>0.01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Sheet1!$A$2:$A$11</c:f>
              <c:numCache>
                <c:formatCode>General</c:formatCode>
                <c:ptCount val="10"/>
                <c:pt idx="0">
                  <c:v>1E-3</c:v>
                </c:pt>
                <c:pt idx="1">
                  <c:v>2E-3</c:v>
                </c:pt>
                <c:pt idx="2">
                  <c:v>3.0000000000000001E-3</c:v>
                </c:pt>
                <c:pt idx="3">
                  <c:v>4.0000000000000001E-3</c:v>
                </c:pt>
                <c:pt idx="4">
                  <c:v>5.0000000000000001E-3</c:v>
                </c:pt>
                <c:pt idx="5">
                  <c:v>6.0000000000000001E-3</c:v>
                </c:pt>
                <c:pt idx="6">
                  <c:v>7.0000000000000001E-3</c:v>
                </c:pt>
                <c:pt idx="7">
                  <c:v>8.0000000000000002E-3</c:v>
                </c:pt>
                <c:pt idx="8">
                  <c:v>8.9999999999999993E-3</c:v>
                </c:pt>
                <c:pt idx="9">
                  <c:v>0.01</c:v>
                </c:pt>
              </c:numCache>
            </c:numRef>
          </c:xVal>
          <c:yVal>
            <c:numRef>
              <c:f>Sheet1!$B$2:$B$11</c:f>
              <c:numCache>
                <c:formatCode>General</c:formatCode>
                <c:ptCount val="10"/>
                <c:pt idx="0">
                  <c:v>0.11</c:v>
                </c:pt>
                <c:pt idx="1">
                  <c:v>0.16</c:v>
                </c:pt>
                <c:pt idx="2">
                  <c:v>0.18</c:v>
                </c:pt>
                <c:pt idx="3">
                  <c:v>0.22</c:v>
                </c:pt>
                <c:pt idx="4">
                  <c:v>0.33</c:v>
                </c:pt>
                <c:pt idx="5">
                  <c:v>0.39</c:v>
                </c:pt>
                <c:pt idx="6">
                  <c:v>0.42</c:v>
                </c:pt>
                <c:pt idx="7">
                  <c:v>0.51</c:v>
                </c:pt>
                <c:pt idx="8">
                  <c:v>0.63</c:v>
                </c:pt>
                <c:pt idx="9">
                  <c:v>0.65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56CA-45E2-8E19-42099D34063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69389327"/>
        <c:axId val="1969392687"/>
        <c:extLst>
          <c:ext xmlns:c15="http://schemas.microsoft.com/office/drawing/2012/chart" uri="{02D57815-91ED-43cb-92C2-25804820EDAC}">
            <c15:filteredScatterSeries>
              <c15:ser>
                <c:idx val="1"/>
                <c:order val="1"/>
                <c:tx>
                  <c:strRef>
                    <c:extLst>
                      <c:ext uri="{02D57815-91ED-43cb-92C2-25804820EDAC}">
                        <c15:formulaRef>
                          <c15:sqref>Sheet1!$C$1</c15:sqref>
                        </c15:formulaRef>
                      </c:ext>
                    </c:extLst>
                    <c:strCache>
                      <c:ptCount val="1"/>
                      <c:pt idx="0">
                        <c:v>nejistota y</c:v>
                      </c:pt>
                    </c:strCache>
                  </c:strRef>
                </c:tx>
                <c:spPr>
                  <a:ln w="38100" cap="rnd">
                    <a:noFill/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2"/>
                    </a:solidFill>
                    <a:ln w="9525">
                      <a:solidFill>
                        <a:schemeClr val="accent2"/>
                      </a:solidFill>
                    </a:ln>
                    <a:effectLst/>
                  </c:spPr>
                </c:marker>
                <c:xVal>
                  <c:numRef>
                    <c:extLst>
                      <c:ext uri="{02D57815-91ED-43cb-92C2-25804820EDAC}">
                        <c15:formulaRef>
                          <c15:sqref>Sheet1!$A$2:$A$11</c15:sqref>
                        </c15:formulaRef>
                      </c:ext>
                    </c:extLst>
                    <c:numCache>
                      <c:formatCode>General</c:formatCode>
                      <c:ptCount val="10"/>
                      <c:pt idx="0">
                        <c:v>1E-3</c:v>
                      </c:pt>
                      <c:pt idx="1">
                        <c:v>2E-3</c:v>
                      </c:pt>
                      <c:pt idx="2">
                        <c:v>3.0000000000000001E-3</c:v>
                      </c:pt>
                      <c:pt idx="3">
                        <c:v>4.0000000000000001E-3</c:v>
                      </c:pt>
                      <c:pt idx="4">
                        <c:v>5.0000000000000001E-3</c:v>
                      </c:pt>
                      <c:pt idx="5">
                        <c:v>6.0000000000000001E-3</c:v>
                      </c:pt>
                      <c:pt idx="6">
                        <c:v>7.0000000000000001E-3</c:v>
                      </c:pt>
                      <c:pt idx="7">
                        <c:v>8.0000000000000002E-3</c:v>
                      </c:pt>
                      <c:pt idx="8">
                        <c:v>8.9999999999999993E-3</c:v>
                      </c:pt>
                      <c:pt idx="9">
                        <c:v>0.01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Sheet1!$C$2:$C$11</c15:sqref>
                        </c15:formulaRef>
                      </c:ext>
                    </c:extLst>
                    <c:numCache>
                      <c:formatCode>General</c:formatCode>
                      <c:ptCount val="10"/>
                      <c:pt idx="0">
                        <c:v>0.02</c:v>
                      </c:pt>
                      <c:pt idx="1">
                        <c:v>0.01</c:v>
                      </c:pt>
                      <c:pt idx="2">
                        <c:v>0.01</c:v>
                      </c:pt>
                      <c:pt idx="3">
                        <c:v>0.02</c:v>
                      </c:pt>
                      <c:pt idx="4">
                        <c:v>0.02</c:v>
                      </c:pt>
                      <c:pt idx="5">
                        <c:v>0.01</c:v>
                      </c:pt>
                      <c:pt idx="6">
                        <c:v>0.02</c:v>
                      </c:pt>
                      <c:pt idx="7">
                        <c:v>0.01</c:v>
                      </c:pt>
                      <c:pt idx="8">
                        <c:v>0.02</c:v>
                      </c:pt>
                      <c:pt idx="9">
                        <c:v>0.01</c:v>
                      </c:pt>
                    </c:numCache>
                  </c:numRef>
                </c:yVal>
                <c:smooth val="0"/>
                <c:extLst>
                  <c:ext xmlns:c16="http://schemas.microsoft.com/office/drawing/2014/chart" uri="{C3380CC4-5D6E-409C-BE32-E72D297353CC}">
                    <c16:uniqueId val="{00000001-56CA-45E2-8E19-42099D34063E}"/>
                  </c:ext>
                </c:extLst>
              </c15:ser>
            </c15:filteredScatterSeries>
          </c:ext>
        </c:extLst>
      </c:scatterChart>
      <c:scatterChart>
        <c:scatterStyle val="lineMarker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axId val="444223663"/>
        <c:axId val="1966214367"/>
        <c:extLst>
          <c:ext xmlns:c15="http://schemas.microsoft.com/office/drawing/2012/chart" uri="{02D57815-91ED-43cb-92C2-25804820EDAC}">
            <c15:filteredScatterSeries>
              <c15:ser>
                <c:idx val="2"/>
                <c:order val="2"/>
                <c:spPr>
                  <a:ln w="25400" cap="rnd">
                    <a:noFill/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3"/>
                    </a:solidFill>
                    <a:ln w="9525">
                      <a:solidFill>
                        <a:schemeClr val="accent3"/>
                      </a:solidFill>
                    </a:ln>
                    <a:effectLst/>
                  </c:spPr>
                </c:marker>
                <c:xVal>
                  <c:numRef>
                    <c:extLst>
                      <c:ext uri="{02D57815-91ED-43cb-92C2-25804820EDAC}">
                        <c15:formulaRef>
                          <c15:sqref>Sheet1!$A$2:$A$11</c15:sqref>
                        </c15:formulaRef>
                      </c:ext>
                    </c:extLst>
                    <c:numCache>
                      <c:formatCode>General</c:formatCode>
                      <c:ptCount val="10"/>
                      <c:pt idx="0">
                        <c:v>1E-3</c:v>
                      </c:pt>
                      <c:pt idx="1">
                        <c:v>2E-3</c:v>
                      </c:pt>
                      <c:pt idx="2">
                        <c:v>3.0000000000000001E-3</c:v>
                      </c:pt>
                      <c:pt idx="3">
                        <c:v>4.0000000000000001E-3</c:v>
                      </c:pt>
                      <c:pt idx="4">
                        <c:v>5.0000000000000001E-3</c:v>
                      </c:pt>
                      <c:pt idx="5">
                        <c:v>6.0000000000000001E-3</c:v>
                      </c:pt>
                      <c:pt idx="6">
                        <c:v>7.0000000000000001E-3</c:v>
                      </c:pt>
                      <c:pt idx="7">
                        <c:v>8.0000000000000002E-3</c:v>
                      </c:pt>
                      <c:pt idx="8">
                        <c:v>8.9999999999999993E-3</c:v>
                      </c:pt>
                      <c:pt idx="9">
                        <c:v>0.01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Sheet1!$B$2:$B$11</c15:sqref>
                        </c15:formulaRef>
                      </c:ext>
                    </c:extLst>
                    <c:numCache>
                      <c:formatCode>General</c:formatCode>
                      <c:ptCount val="10"/>
                      <c:pt idx="0">
                        <c:v>0.11</c:v>
                      </c:pt>
                      <c:pt idx="1">
                        <c:v>0.16</c:v>
                      </c:pt>
                      <c:pt idx="2">
                        <c:v>0.18</c:v>
                      </c:pt>
                      <c:pt idx="3">
                        <c:v>0.22</c:v>
                      </c:pt>
                      <c:pt idx="4">
                        <c:v>0.33</c:v>
                      </c:pt>
                      <c:pt idx="5">
                        <c:v>0.39</c:v>
                      </c:pt>
                      <c:pt idx="6">
                        <c:v>0.42</c:v>
                      </c:pt>
                      <c:pt idx="7">
                        <c:v>0.51</c:v>
                      </c:pt>
                      <c:pt idx="8">
                        <c:v>0.63</c:v>
                      </c:pt>
                      <c:pt idx="9">
                        <c:v>0.65</c:v>
                      </c:pt>
                    </c:numCache>
                  </c:numRef>
                </c:yVal>
                <c:smooth val="0"/>
                <c:extLst>
                  <c:ext xmlns:c16="http://schemas.microsoft.com/office/drawing/2014/chart" uri="{C3380CC4-5D6E-409C-BE32-E72D297353CC}">
                    <c16:uniqueId val="{00000003-56CA-45E2-8E19-42099D34063E}"/>
                  </c:ext>
                </c:extLst>
              </c15:ser>
            </c15:filteredScatterSeries>
          </c:ext>
        </c:extLst>
      </c:scatterChart>
      <c:valAx>
        <c:axId val="1969389327"/>
        <c:scaling>
          <c:orientation val="minMax"/>
        </c:scaling>
        <c:delete val="0"/>
        <c:axPos val="b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General" sourceLinked="1"/>
        <c:majorTickMark val="out"/>
        <c:minorTickMark val="none"/>
        <c:tickLblPos val="nextTo"/>
        <c:spPr>
          <a:noFill/>
          <a:ln w="19050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69392687"/>
        <c:crosses val="autoZero"/>
        <c:crossBetween val="midCat"/>
      </c:valAx>
      <c:valAx>
        <c:axId val="1969392687"/>
        <c:scaling>
          <c:orientation val="minMax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General" sourceLinked="1"/>
        <c:majorTickMark val="out"/>
        <c:minorTickMark val="none"/>
        <c:tickLblPos val="nextTo"/>
        <c:spPr>
          <a:noFill/>
          <a:ln w="19050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69389327"/>
        <c:crosses val="autoZero"/>
        <c:crossBetween val="midCat"/>
      </c:valAx>
      <c:valAx>
        <c:axId val="1966214367"/>
        <c:scaling>
          <c:orientation val="minMax"/>
        </c:scaling>
        <c:delete val="0"/>
        <c:axPos val="r"/>
        <c:numFmt formatCode="General" sourceLinked="1"/>
        <c:majorTickMark val="in"/>
        <c:minorTickMark val="none"/>
        <c:tickLblPos val="none"/>
        <c:spPr>
          <a:noFill/>
          <a:ln w="19050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44223663"/>
        <c:crosses val="max"/>
        <c:crossBetween val="midCat"/>
      </c:valAx>
      <c:valAx>
        <c:axId val="444223663"/>
        <c:scaling>
          <c:orientation val="minMax"/>
        </c:scaling>
        <c:delete val="0"/>
        <c:axPos val="t"/>
        <c:numFmt formatCode="General" sourceLinked="1"/>
        <c:majorTickMark val="in"/>
        <c:minorTickMark val="none"/>
        <c:tickLblPos val="none"/>
        <c:spPr>
          <a:noFill/>
          <a:ln w="19050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66214367"/>
        <c:crosses val="max"/>
        <c:crossBetween val="midCat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53231074929193178"/>
          <c:y val="0.52973093133928828"/>
          <c:w val="0.38670996633895333"/>
          <c:h val="0.10336334663244459"/>
        </c:manualLayout>
      </c:layout>
      <c:overlay val="1"/>
      <c:spPr>
        <a:noFill/>
        <a:ln>
          <a:solidFill>
            <a:schemeClr val="tx1">
              <a:lumMod val="25000"/>
              <a:lumOff val="75000"/>
            </a:schemeClr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2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57151</xdr:colOff>
      <xdr:row>2</xdr:row>
      <xdr:rowOff>147637</xdr:rowOff>
    </xdr:from>
    <xdr:to>
      <xdr:col>15</xdr:col>
      <xdr:colOff>95251</xdr:colOff>
      <xdr:row>23</xdr:row>
      <xdr:rowOff>104775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E5A54653-B285-32D9-9DCF-D5F53663D96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219074</xdr:colOff>
      <xdr:row>39</xdr:row>
      <xdr:rowOff>1275</xdr:rowOff>
    </xdr:from>
    <xdr:to>
      <xdr:col>2</xdr:col>
      <xdr:colOff>370833</xdr:colOff>
      <xdr:row>41</xdr:row>
      <xdr:rowOff>180743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70894761-BEB1-1218-4ECE-167EBEF2F5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19074" y="8173725"/>
          <a:ext cx="1809109" cy="655718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Vojta\Desktop\UPF25\linearni-regrese-PH.xlsx" TargetMode="External"/><Relationship Id="rId1" Type="http://schemas.openxmlformats.org/officeDocument/2006/relationships/externalLinkPath" Target="linearni-regrese-PH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regrese"/>
      <sheetName val="nejmensi ctverce"/>
      <sheetName val="priklad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03C50A-95B9-4579-917A-5EBE032880D9}">
  <dimension ref="A1:Q53"/>
  <sheetViews>
    <sheetView tabSelected="1" workbookViewId="0">
      <selection activeCell="M46" sqref="M46"/>
    </sheetView>
  </sheetViews>
  <sheetFormatPr defaultRowHeight="15" x14ac:dyDescent="0.25"/>
  <cols>
    <col min="1" max="3" width="12.42578125" customWidth="1"/>
    <col min="4" max="4" width="2.5703125" customWidth="1"/>
    <col min="10" max="10" width="12" bestFit="1" customWidth="1"/>
    <col min="12" max="12" width="12" bestFit="1" customWidth="1"/>
    <col min="16" max="16" width="3.85546875" customWidth="1"/>
    <col min="17" max="17" width="76.140625" customWidth="1"/>
  </cols>
  <sheetData>
    <row r="1" spans="1:17" ht="18" customHeight="1" x14ac:dyDescent="0.3">
      <c r="A1" s="2" t="s">
        <v>0</v>
      </c>
      <c r="B1" s="2" t="s">
        <v>1</v>
      </c>
      <c r="C1" s="2" t="s">
        <v>2</v>
      </c>
    </row>
    <row r="2" spans="1:17" ht="18" customHeight="1" x14ac:dyDescent="0.35">
      <c r="A2" s="2">
        <v>1E-3</v>
      </c>
      <c r="B2" s="2">
        <v>0.11</v>
      </c>
      <c r="C2" s="2">
        <v>0.02</v>
      </c>
      <c r="E2" s="1" t="s">
        <v>3</v>
      </c>
    </row>
    <row r="3" spans="1:17" ht="18" customHeight="1" x14ac:dyDescent="0.3">
      <c r="A3" s="2">
        <v>2E-3</v>
      </c>
      <c r="B3" s="2">
        <v>0.16</v>
      </c>
      <c r="C3" s="2">
        <v>0.01</v>
      </c>
    </row>
    <row r="4" spans="1:17" ht="18" customHeight="1" x14ac:dyDescent="0.3">
      <c r="A4" s="2">
        <v>3.0000000000000001E-3</v>
      </c>
      <c r="B4" s="2">
        <v>0.18</v>
      </c>
      <c r="C4" s="2">
        <v>0.01</v>
      </c>
    </row>
    <row r="5" spans="1:17" ht="18" customHeight="1" x14ac:dyDescent="0.3">
      <c r="A5" s="2">
        <v>4.0000000000000001E-3</v>
      </c>
      <c r="B5" s="2">
        <v>0.22</v>
      </c>
      <c r="C5" s="2">
        <v>0.02</v>
      </c>
      <c r="Q5" s="3" t="s">
        <v>4</v>
      </c>
    </row>
    <row r="6" spans="1:17" ht="18" customHeight="1" x14ac:dyDescent="0.3">
      <c r="A6" s="2">
        <v>5.0000000000000001E-3</v>
      </c>
      <c r="B6" s="2">
        <v>0.33</v>
      </c>
      <c r="C6" s="2">
        <v>0.02</v>
      </c>
      <c r="Q6" s="3" t="s">
        <v>5</v>
      </c>
    </row>
    <row r="7" spans="1:17" ht="18" customHeight="1" x14ac:dyDescent="0.3">
      <c r="A7" s="2">
        <v>6.0000000000000001E-3</v>
      </c>
      <c r="B7" s="2">
        <v>0.39</v>
      </c>
      <c r="C7" s="2">
        <v>0.01</v>
      </c>
      <c r="Q7" s="3" t="s">
        <v>6</v>
      </c>
    </row>
    <row r="8" spans="1:17" ht="18" customHeight="1" x14ac:dyDescent="0.3">
      <c r="A8" s="2">
        <v>7.0000000000000001E-3</v>
      </c>
      <c r="B8" s="2">
        <v>0.42</v>
      </c>
      <c r="C8" s="2">
        <v>0.02</v>
      </c>
      <c r="Q8" s="4" t="s">
        <v>8</v>
      </c>
    </row>
    <row r="9" spans="1:17" ht="18" customHeight="1" x14ac:dyDescent="0.3">
      <c r="A9" s="2">
        <v>8.0000000000000002E-3</v>
      </c>
      <c r="B9" s="2">
        <v>0.51</v>
      </c>
      <c r="C9" s="2">
        <v>0.01</v>
      </c>
      <c r="Q9" s="5"/>
    </row>
    <row r="10" spans="1:17" ht="18" customHeight="1" x14ac:dyDescent="0.3">
      <c r="A10" s="2">
        <v>8.9999999999999993E-3</v>
      </c>
      <c r="B10" s="2">
        <v>0.63</v>
      </c>
      <c r="C10" s="2">
        <v>0.02</v>
      </c>
      <c r="Q10" s="5"/>
    </row>
    <row r="11" spans="1:17" ht="18" customHeight="1" x14ac:dyDescent="0.3">
      <c r="A11" s="2">
        <v>0.01</v>
      </c>
      <c r="B11" s="2">
        <v>0.65</v>
      </c>
      <c r="C11" s="2">
        <v>0.01</v>
      </c>
      <c r="Q11" s="5"/>
    </row>
    <row r="26" spans="5:15" ht="21" x14ac:dyDescent="0.35">
      <c r="E26" s="1" t="s">
        <v>7</v>
      </c>
    </row>
    <row r="28" spans="5:15" x14ac:dyDescent="0.25">
      <c r="E28" cm="1">
        <f t="array" ref="E28:F32">LINEST(B2:B11,A2:A11,TRUE,TRUE)</f>
        <v>63.393939393939391</v>
      </c>
      <c r="F28">
        <v>1.1333333333333362E-2</v>
      </c>
      <c r="G28" t="s">
        <v>10</v>
      </c>
      <c r="J28" s="4" t="s">
        <v>11</v>
      </c>
      <c r="K28" s="5"/>
      <c r="L28" s="5"/>
      <c r="M28" s="5"/>
      <c r="N28" s="5"/>
      <c r="O28" s="5"/>
    </row>
    <row r="29" spans="5:15" x14ac:dyDescent="0.25">
      <c r="E29">
        <v>3.4486925431410431</v>
      </c>
      <c r="F29">
        <v>2.1398574482871295E-2</v>
      </c>
      <c r="G29" t="s">
        <v>9</v>
      </c>
      <c r="J29" s="5"/>
      <c r="K29" s="5"/>
      <c r="L29" s="5"/>
      <c r="M29" s="5"/>
      <c r="N29" s="5"/>
      <c r="O29" s="5"/>
    </row>
    <row r="30" spans="5:15" x14ac:dyDescent="0.25">
      <c r="E30">
        <v>0.97687184157425755</v>
      </c>
      <c r="F30">
        <v>3.1324305598243077E-2</v>
      </c>
      <c r="J30" s="5"/>
      <c r="K30" s="5"/>
      <c r="L30" s="5"/>
      <c r="M30" s="5"/>
      <c r="N30" s="5"/>
      <c r="O30" s="5"/>
    </row>
    <row r="31" spans="5:15" x14ac:dyDescent="0.25">
      <c r="E31">
        <v>337.89870290302611</v>
      </c>
      <c r="F31">
        <v>8</v>
      </c>
      <c r="J31" s="5"/>
      <c r="K31" s="5"/>
      <c r="L31" s="5"/>
      <c r="M31" s="5"/>
      <c r="N31" s="5"/>
      <c r="O31" s="5"/>
    </row>
    <row r="32" spans="5:15" x14ac:dyDescent="0.25">
      <c r="E32">
        <v>0.33155030303030303</v>
      </c>
      <c r="F32">
        <v>7.8496969696969805E-3</v>
      </c>
    </row>
    <row r="34" spans="5:12" ht="21" x14ac:dyDescent="0.35">
      <c r="E34" s="1" t="s">
        <v>12</v>
      </c>
    </row>
    <row r="35" spans="5:12" ht="18.75" x14ac:dyDescent="0.3">
      <c r="E35" s="2" t="s">
        <v>13</v>
      </c>
    </row>
    <row r="36" spans="5:12" ht="18.75" x14ac:dyDescent="0.3">
      <c r="E36" s="2" t="s">
        <v>14</v>
      </c>
    </row>
    <row r="38" spans="5:12" ht="21" x14ac:dyDescent="0.35">
      <c r="E38" s="1" t="s">
        <v>15</v>
      </c>
    </row>
    <row r="40" spans="5:12" ht="18.75" x14ac:dyDescent="0.3">
      <c r="E40" s="2" t="s">
        <v>16</v>
      </c>
      <c r="F40" s="2"/>
      <c r="G40" s="2"/>
      <c r="H40" s="2"/>
      <c r="I40" s="2"/>
    </row>
    <row r="41" spans="5:12" ht="18.75" x14ac:dyDescent="0.3">
      <c r="E41" s="2" t="s">
        <v>17</v>
      </c>
      <c r="F41" s="2" t="s">
        <v>18</v>
      </c>
      <c r="G41" s="2" t="s">
        <v>19</v>
      </c>
      <c r="H41" s="2" t="s">
        <v>20</v>
      </c>
      <c r="I41" s="2" t="s">
        <v>21</v>
      </c>
      <c r="K41" s="2" t="s">
        <v>22</v>
      </c>
    </row>
    <row r="42" spans="5:12" ht="18.75" x14ac:dyDescent="0.3">
      <c r="E42" s="2">
        <f>SUM(E44:E53)</f>
        <v>62500</v>
      </c>
      <c r="F42" s="2">
        <f t="shared" ref="F42:J42" si="0">SUM(F44:F53)</f>
        <v>355</v>
      </c>
      <c r="G42" s="2">
        <f t="shared" si="0"/>
        <v>23175</v>
      </c>
      <c r="H42" s="2">
        <f t="shared" si="0"/>
        <v>2.5599999999999996</v>
      </c>
      <c r="I42" s="2">
        <f t="shared" si="0"/>
        <v>165.92500000000001</v>
      </c>
      <c r="K42" s="2" t="s">
        <v>23</v>
      </c>
      <c r="L42" t="s">
        <v>24</v>
      </c>
    </row>
    <row r="43" spans="5:12" ht="18.75" x14ac:dyDescent="0.3">
      <c r="E43" s="2"/>
      <c r="F43" s="2"/>
      <c r="G43" s="2"/>
      <c r="H43" s="2"/>
      <c r="I43" s="2"/>
      <c r="K43" s="2">
        <f>(E42*I42-F42*G42)/(E42*H42-F42^2)</f>
        <v>63.081309786607854</v>
      </c>
      <c r="L43" s="2">
        <f>(G42*H42-F42*I42)/(E42*H42-F42^2)</f>
        <v>1.2498160412067279E-2</v>
      </c>
    </row>
    <row r="44" spans="5:12" ht="18.75" x14ac:dyDescent="0.3">
      <c r="E44" s="2">
        <f>1/C2^2</f>
        <v>2500</v>
      </c>
      <c r="F44" s="2">
        <f>A2/(C2^2)</f>
        <v>2.5</v>
      </c>
      <c r="G44" s="2">
        <f>B2/(C2^2)</f>
        <v>275</v>
      </c>
      <c r="H44" s="2">
        <f>(A2^2)/(C2^2)</f>
        <v>2.4999999999999996E-3</v>
      </c>
      <c r="I44" s="2">
        <f>(A2*B2)/(C2^2)</f>
        <v>0.27500000000000002</v>
      </c>
      <c r="K44" s="2" t="s">
        <v>25</v>
      </c>
      <c r="L44" s="2"/>
    </row>
    <row r="45" spans="5:12" ht="18.75" x14ac:dyDescent="0.3">
      <c r="E45" s="2">
        <f>1/C3^2</f>
        <v>10000</v>
      </c>
      <c r="F45" s="2">
        <f>A3/(C3^2)</f>
        <v>20</v>
      </c>
      <c r="G45" s="2">
        <f>B3/(C3^2)</f>
        <v>1600</v>
      </c>
      <c r="H45" s="2">
        <f>(A3^2)/(C3^2)</f>
        <v>3.9999999999999994E-2</v>
      </c>
      <c r="I45" s="2">
        <f>(A3*B3)/(C3^2)</f>
        <v>3.2</v>
      </c>
      <c r="K45" s="2">
        <f>SQRT(E42/(E42*H42-F42^2))</f>
        <v>1.356314097951933</v>
      </c>
      <c r="L45" s="2">
        <f>SQRT(H42/(E42*H42-F42^2))</f>
        <v>8.6804102268923707E-3</v>
      </c>
    </row>
    <row r="46" spans="5:12" ht="18.75" x14ac:dyDescent="0.3">
      <c r="E46" s="2">
        <f>1/C4^2</f>
        <v>10000</v>
      </c>
      <c r="F46" s="2">
        <f>A4/(C4^2)</f>
        <v>30</v>
      </c>
      <c r="G46" s="2">
        <f>B4/(C4^2)</f>
        <v>1799.9999999999998</v>
      </c>
      <c r="H46" s="2">
        <f>(A4^2)/(C4^2)</f>
        <v>0.09</v>
      </c>
      <c r="I46" s="2">
        <f>(A4*B4)/(C4^2)</f>
        <v>5.3999999999999995</v>
      </c>
      <c r="K46" s="2"/>
    </row>
    <row r="47" spans="5:12" ht="18.75" x14ac:dyDescent="0.3">
      <c r="E47" s="2">
        <f>1/C5^2</f>
        <v>2500</v>
      </c>
      <c r="F47" s="2">
        <f>A5/(C5^2)</f>
        <v>10</v>
      </c>
      <c r="G47" s="2">
        <f>B5/(C5^2)</f>
        <v>550</v>
      </c>
      <c r="H47" s="2">
        <f>(A5^2)/(C5^2)</f>
        <v>3.9999999999999994E-2</v>
      </c>
      <c r="I47" s="2">
        <f>(A5*B5)/(C5^2)</f>
        <v>2.2000000000000002</v>
      </c>
      <c r="K47" s="2"/>
    </row>
    <row r="48" spans="5:12" ht="18.75" x14ac:dyDescent="0.3">
      <c r="E48" s="2">
        <f>1/C6^2</f>
        <v>2500</v>
      </c>
      <c r="F48" s="2">
        <f>A6/(C6^2)</f>
        <v>12.5</v>
      </c>
      <c r="G48" s="2">
        <f>B6/(C6^2)</f>
        <v>825</v>
      </c>
      <c r="H48" s="2">
        <f>(A6^2)/(C6^2)</f>
        <v>6.25E-2</v>
      </c>
      <c r="I48" s="2">
        <f>(A6*B6)/(C6^2)</f>
        <v>4.125</v>
      </c>
      <c r="K48" s="2" t="s">
        <v>26</v>
      </c>
    </row>
    <row r="49" spans="5:9" ht="18.75" x14ac:dyDescent="0.3">
      <c r="E49" s="2">
        <f>1/C7^2</f>
        <v>10000</v>
      </c>
      <c r="F49" s="2">
        <f>A7/(C7^2)</f>
        <v>60</v>
      </c>
      <c r="G49" s="2">
        <f>B7/(C7^2)</f>
        <v>3900</v>
      </c>
      <c r="H49" s="2">
        <f>(A7^2)/(C7^2)</f>
        <v>0.36</v>
      </c>
      <c r="I49" s="2">
        <f>(A7*B7)/(C7^2)</f>
        <v>23.4</v>
      </c>
    </row>
    <row r="50" spans="5:9" ht="18.75" x14ac:dyDescent="0.3">
      <c r="E50" s="2">
        <f>1/C8^2</f>
        <v>2500</v>
      </c>
      <c r="F50" s="2">
        <f>A8/(C8^2)</f>
        <v>17.5</v>
      </c>
      <c r="G50" s="2">
        <f>B8/(C8^2)</f>
        <v>1050</v>
      </c>
      <c r="H50" s="2">
        <f>(A8^2)/(C8^2)</f>
        <v>0.12250000000000001</v>
      </c>
      <c r="I50" s="2">
        <f>(A8*B8)/(C8^2)</f>
        <v>7.35</v>
      </c>
    </row>
    <row r="51" spans="5:9" ht="18.75" x14ac:dyDescent="0.3">
      <c r="E51" s="2">
        <f>1/C9^2</f>
        <v>10000</v>
      </c>
      <c r="F51" s="2">
        <f>A9/(C9^2)</f>
        <v>80</v>
      </c>
      <c r="G51" s="2">
        <f>B9/(C9^2)</f>
        <v>5100</v>
      </c>
      <c r="H51" s="2">
        <f>(A9^2)/(C9^2)</f>
        <v>0.6399999999999999</v>
      </c>
      <c r="I51" s="2">
        <f>(A9*B9)/(C9^2)</f>
        <v>40.800000000000004</v>
      </c>
    </row>
    <row r="52" spans="5:9" ht="18.75" x14ac:dyDescent="0.3">
      <c r="E52" s="2">
        <f>1/C10^2</f>
        <v>2500</v>
      </c>
      <c r="F52" s="2">
        <f>A10/(C10^2)</f>
        <v>22.499999999999996</v>
      </c>
      <c r="G52" s="2">
        <f>B10/(C10^2)</f>
        <v>1575</v>
      </c>
      <c r="H52" s="2">
        <f>(A10^2)/(C10^2)</f>
        <v>0.20249999999999996</v>
      </c>
      <c r="I52" s="2">
        <f>(A10*B10)/(C10^2)</f>
        <v>14.174999999999999</v>
      </c>
    </row>
    <row r="53" spans="5:9" ht="18.75" x14ac:dyDescent="0.3">
      <c r="E53" s="2">
        <f>1/C11^2</f>
        <v>10000</v>
      </c>
      <c r="F53" s="2">
        <f>A11/(C11^2)</f>
        <v>100</v>
      </c>
      <c r="G53" s="2">
        <f>B11/(C11^2)</f>
        <v>6500</v>
      </c>
      <c r="H53" s="2">
        <f>(A11^2)/(C11^2)</f>
        <v>1</v>
      </c>
      <c r="I53" s="2">
        <f>(A11*B11)/(C11^2)</f>
        <v>65</v>
      </c>
    </row>
  </sheetData>
  <mergeCells count="2">
    <mergeCell ref="Q8:Q11"/>
    <mergeCell ref="J28:O31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MFF UK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Vojtěch Chlan</dc:creator>
  <cp:lastModifiedBy>Vojtěch Chlan</cp:lastModifiedBy>
  <dcterms:created xsi:type="dcterms:W3CDTF">2025-12-04T09:52:32Z</dcterms:created>
  <dcterms:modified xsi:type="dcterms:W3CDTF">2025-12-08T16:35:13Z</dcterms:modified>
</cp:coreProperties>
</file>